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E6231FD6-6810-4E5F-99A0-CDD91C7E985A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Do'kon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14" i="2" l="1"/>
  <c r="T15" i="2"/>
  <c r="T16" i="2"/>
  <c r="T17" i="2"/>
  <c r="T18" i="2"/>
  <c r="T13" i="2"/>
  <c r="S14" i="2"/>
  <c r="S15" i="2"/>
  <c r="S16" i="2"/>
  <c r="S17" i="2"/>
  <c r="S18" i="2"/>
  <c r="S13" i="2"/>
  <c r="P14" i="2"/>
  <c r="P15" i="2"/>
  <c r="P16" i="2"/>
  <c r="P17" i="2"/>
  <c r="P18" i="2"/>
  <c r="P13" i="2"/>
  <c r="Q9" i="2"/>
  <c r="R9" i="2"/>
  <c r="I19" i="2"/>
  <c r="H19" i="2"/>
  <c r="C19" i="2"/>
  <c r="G13" i="2"/>
  <c r="I13" i="2" s="1"/>
  <c r="I14" i="2"/>
  <c r="I15" i="2"/>
  <c r="I16" i="2"/>
  <c r="I17" i="2"/>
  <c r="I18" i="2"/>
  <c r="G14" i="2"/>
  <c r="G15" i="2"/>
  <c r="G16" i="2"/>
  <c r="G17" i="2"/>
  <c r="G18" i="2"/>
  <c r="F14" i="2"/>
  <c r="F15" i="2"/>
  <c r="F16" i="2"/>
  <c r="F17" i="2"/>
  <c r="F18" i="2"/>
  <c r="F13" i="2"/>
</calcChain>
</file>

<file path=xl/sharedStrings.xml><?xml version="1.0" encoding="utf-8"?>
<sst xmlns="http://schemas.openxmlformats.org/spreadsheetml/2006/main" count="70" uniqueCount="25">
  <si>
    <t>Jami</t>
  </si>
  <si>
    <t>Mahsulot</t>
  </si>
  <si>
    <t>Miqdor</t>
  </si>
  <si>
    <t>1 dona narxi</t>
  </si>
  <si>
    <t>Chegirma summasi</t>
  </si>
  <si>
    <t>Sotuv narxi</t>
  </si>
  <si>
    <t>Jami tushum</t>
  </si>
  <si>
    <t>Xarajat</t>
  </si>
  <si>
    <t>Sof foyda</t>
  </si>
  <si>
    <t>iPhone 15</t>
  </si>
  <si>
    <t>Samsung A55</t>
  </si>
  <si>
    <t>Redmi Note 14</t>
  </si>
  <si>
    <t>Lenovo Laptop</t>
  </si>
  <si>
    <t>HP Printer</t>
  </si>
  <si>
    <t>Logitech Mouse</t>
  </si>
  <si>
    <t>№</t>
  </si>
  <si>
    <t>#</t>
  </si>
  <si>
    <t>Boshlang‘ich qoldiq</t>
  </si>
  <si>
    <t>Kelgan</t>
  </si>
  <si>
    <t>Sotilgan</t>
  </si>
  <si>
    <t>Qolgan</t>
  </si>
  <si>
    <t>Kelish narxi</t>
  </si>
  <si>
    <t>Sotish narxi</t>
  </si>
  <si>
    <t>Ombordagi qiymat</t>
  </si>
  <si>
    <t>Sotuvdan tushum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</si>
</sst>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0" fillId="4" borderId="1" xfId="0" applyNumberFormat="1" applyFill="1" applyBorder="1" applyAlignment="1">
      <alignment horizontal="right" vertical="center"/>
    </xf>
    <xf numFmtId="3" fontId="0" fillId="5" borderId="1" xfId="0" applyNumberForma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165" fontId="2" fillId="4" borderId="1" xfId="1" applyNumberFormat="1" applyFont="1" applyFill="1" applyBorder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9"/>
  <sheetViews>
    <sheetView tabSelected="1" topLeftCell="L5" zoomScale="145" zoomScaleNormal="145" workbookViewId="0">
      <selection activeCell="T21" sqref="T21"/>
    </sheetView>
  </sheetViews>
  <sheetFormatPr defaultRowHeight="14.4" x14ac:dyDescent="0.3"/>
  <cols>
    <col min="1" max="1" width="3.109375" bestFit="1" customWidth="1"/>
    <col min="2" max="2" width="14.109375" style="1" bestFit="1" customWidth="1"/>
    <col min="3" max="3" width="7.33203125" style="1" bestFit="1" customWidth="1"/>
    <col min="4" max="4" width="11.44140625" style="1" bestFit="1" customWidth="1"/>
    <col min="5" max="5" width="17.21875" style="1" bestFit="1" customWidth="1"/>
    <col min="6" max="6" width="10.5546875" style="1" bestFit="1" customWidth="1"/>
    <col min="7" max="7" width="11.6640625" style="1" bestFit="1" customWidth="1"/>
    <col min="8" max="9" width="11.44140625" style="1" bestFit="1" customWidth="1"/>
    <col min="10" max="10" width="10.33203125" style="1" bestFit="1" customWidth="1"/>
    <col min="11" max="11" width="3.33203125" bestFit="1" customWidth="1"/>
    <col min="12" max="12" width="14.109375" bestFit="1" customWidth="1"/>
    <col min="13" max="13" width="19.44140625" bestFit="1" customWidth="1"/>
    <col min="14" max="14" width="7.21875" bestFit="1" customWidth="1"/>
    <col min="15" max="15" width="8.44140625" bestFit="1" customWidth="1"/>
    <col min="16" max="16" width="7.6640625" bestFit="1" customWidth="1"/>
    <col min="17" max="17" width="11.77734375" bestFit="1" customWidth="1"/>
    <col min="18" max="18" width="11.88671875" bestFit="1" customWidth="1"/>
    <col min="19" max="19" width="18.6640625" bestFit="1" customWidth="1"/>
    <col min="20" max="21" width="17.6640625" bestFit="1" customWidth="1"/>
  </cols>
  <sheetData>
    <row r="2" spans="1:20" ht="15.6" x14ac:dyDescent="0.3">
      <c r="A2" s="7" t="s">
        <v>15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/>
      <c r="K2" s="17" t="s">
        <v>15</v>
      </c>
      <c r="L2" s="18" t="s">
        <v>1</v>
      </c>
      <c r="M2" s="17" t="s">
        <v>17</v>
      </c>
      <c r="N2" s="17" t="s">
        <v>18</v>
      </c>
      <c r="O2" s="17" t="s">
        <v>19</v>
      </c>
      <c r="P2" s="17" t="s">
        <v>20</v>
      </c>
      <c r="Q2" s="17" t="s">
        <v>21</v>
      </c>
      <c r="R2" s="17" t="s">
        <v>22</v>
      </c>
      <c r="S2" s="17" t="s">
        <v>23</v>
      </c>
      <c r="T2" s="17" t="s">
        <v>24</v>
      </c>
    </row>
    <row r="3" spans="1:20" x14ac:dyDescent="0.3">
      <c r="A3" s="8">
        <v>1</v>
      </c>
      <c r="B3" s="2" t="s">
        <v>9</v>
      </c>
      <c r="C3" s="3">
        <v>5</v>
      </c>
      <c r="D3" s="4">
        <v>8000000</v>
      </c>
      <c r="E3" s="10">
        <v>100000</v>
      </c>
      <c r="F3" s="9">
        <v>7600000</v>
      </c>
      <c r="G3" s="9">
        <v>38000000</v>
      </c>
      <c r="H3" s="10">
        <v>30000000</v>
      </c>
      <c r="I3" s="9">
        <v>8000000</v>
      </c>
      <c r="J3"/>
      <c r="K3" s="20">
        <v>1</v>
      </c>
      <c r="L3" s="2" t="s">
        <v>9</v>
      </c>
      <c r="M3" s="3">
        <v>8</v>
      </c>
      <c r="N3" s="3">
        <v>5</v>
      </c>
      <c r="O3" s="3">
        <v>7</v>
      </c>
      <c r="P3" s="12">
        <v>6</v>
      </c>
      <c r="Q3" s="4">
        <v>7000000</v>
      </c>
      <c r="R3" s="4">
        <v>8000000</v>
      </c>
      <c r="S3" s="22">
        <v>42000000</v>
      </c>
      <c r="T3" s="22">
        <v>56000000</v>
      </c>
    </row>
    <row r="4" spans="1:20" x14ac:dyDescent="0.3">
      <c r="A4" s="8">
        <v>2</v>
      </c>
      <c r="B4" s="2" t="s">
        <v>10</v>
      </c>
      <c r="C4" s="3">
        <v>8</v>
      </c>
      <c r="D4" s="4">
        <v>4500000</v>
      </c>
      <c r="E4" s="10">
        <v>120000</v>
      </c>
      <c r="F4" s="9">
        <v>4050000</v>
      </c>
      <c r="G4" s="9">
        <v>32400000</v>
      </c>
      <c r="H4" s="10">
        <v>25600000</v>
      </c>
      <c r="I4" s="9">
        <v>6800000</v>
      </c>
      <c r="J4"/>
      <c r="K4" s="20">
        <v>2</v>
      </c>
      <c r="L4" s="2" t="s">
        <v>10</v>
      </c>
      <c r="M4" s="3">
        <v>12</v>
      </c>
      <c r="N4" s="3">
        <v>6</v>
      </c>
      <c r="O4" s="3">
        <v>10</v>
      </c>
      <c r="P4" s="12">
        <v>8</v>
      </c>
      <c r="Q4" s="4">
        <v>3800000</v>
      </c>
      <c r="R4" s="4">
        <v>4500000</v>
      </c>
      <c r="S4" s="22">
        <v>30400000</v>
      </c>
      <c r="T4" s="22">
        <v>45000000</v>
      </c>
    </row>
    <row r="5" spans="1:20" x14ac:dyDescent="0.3">
      <c r="A5" s="8">
        <v>3</v>
      </c>
      <c r="B5" s="2" t="s">
        <v>11</v>
      </c>
      <c r="C5" s="3">
        <v>12</v>
      </c>
      <c r="D5" s="4">
        <v>2800000</v>
      </c>
      <c r="E5" s="10">
        <v>150000</v>
      </c>
      <c r="F5" s="9">
        <v>2660000</v>
      </c>
      <c r="G5" s="9">
        <v>31920000</v>
      </c>
      <c r="H5" s="10">
        <v>21600000</v>
      </c>
      <c r="I5" s="9">
        <v>10320000</v>
      </c>
      <c r="J5"/>
      <c r="K5" s="20">
        <v>3</v>
      </c>
      <c r="L5" s="2" t="s">
        <v>11</v>
      </c>
      <c r="M5" s="3">
        <v>15</v>
      </c>
      <c r="N5" s="3">
        <v>10</v>
      </c>
      <c r="O5" s="3">
        <v>13</v>
      </c>
      <c r="P5" s="12">
        <v>12</v>
      </c>
      <c r="Q5" s="4">
        <v>2400000</v>
      </c>
      <c r="R5" s="4">
        <v>2800000</v>
      </c>
      <c r="S5" s="22">
        <v>28800000</v>
      </c>
      <c r="T5" s="22">
        <v>36400000</v>
      </c>
    </row>
    <row r="6" spans="1:20" x14ac:dyDescent="0.3">
      <c r="A6" s="8">
        <v>4</v>
      </c>
      <c r="B6" s="2" t="s">
        <v>12</v>
      </c>
      <c r="C6" s="3">
        <v>4</v>
      </c>
      <c r="D6" s="4">
        <v>7500000</v>
      </c>
      <c r="E6" s="10">
        <v>200000</v>
      </c>
      <c r="F6" s="9">
        <v>6900000</v>
      </c>
      <c r="G6" s="9">
        <v>27600000</v>
      </c>
      <c r="H6" s="10">
        <v>23000000</v>
      </c>
      <c r="I6" s="9">
        <v>4600000</v>
      </c>
      <c r="J6"/>
      <c r="K6" s="20">
        <v>4</v>
      </c>
      <c r="L6" s="2" t="s">
        <v>12</v>
      </c>
      <c r="M6" s="3">
        <v>6</v>
      </c>
      <c r="N6" s="3">
        <v>4</v>
      </c>
      <c r="O6" s="3">
        <v>5</v>
      </c>
      <c r="P6" s="12">
        <v>5</v>
      </c>
      <c r="Q6" s="4">
        <v>6500000</v>
      </c>
      <c r="R6" s="4">
        <v>7500000</v>
      </c>
      <c r="S6" s="22">
        <v>32500000</v>
      </c>
      <c r="T6" s="22">
        <v>37500000</v>
      </c>
    </row>
    <row r="7" spans="1:20" x14ac:dyDescent="0.3">
      <c r="A7" s="8">
        <v>5</v>
      </c>
      <c r="B7" s="2" t="s">
        <v>13</v>
      </c>
      <c r="C7" s="3">
        <v>6</v>
      </c>
      <c r="D7" s="4">
        <v>2200000</v>
      </c>
      <c r="E7" s="10">
        <v>250000</v>
      </c>
      <c r="F7" s="9">
        <v>2046000</v>
      </c>
      <c r="G7" s="9">
        <v>12276000</v>
      </c>
      <c r="H7" s="10">
        <v>9000000</v>
      </c>
      <c r="I7" s="9">
        <v>3276000</v>
      </c>
      <c r="J7"/>
      <c r="K7" s="20">
        <v>5</v>
      </c>
      <c r="L7" s="2" t="s">
        <v>13</v>
      </c>
      <c r="M7" s="3">
        <v>9</v>
      </c>
      <c r="N7" s="3">
        <v>5</v>
      </c>
      <c r="O7" s="3">
        <v>8</v>
      </c>
      <c r="P7" s="12">
        <v>6</v>
      </c>
      <c r="Q7" s="4">
        <v>1900000</v>
      </c>
      <c r="R7" s="4">
        <v>2200000</v>
      </c>
      <c r="S7" s="22">
        <v>11400000</v>
      </c>
      <c r="T7" s="22">
        <v>17600000</v>
      </c>
    </row>
    <row r="8" spans="1:20" x14ac:dyDescent="0.3">
      <c r="A8" s="8">
        <v>6</v>
      </c>
      <c r="B8" s="2" t="s">
        <v>14</v>
      </c>
      <c r="C8" s="3">
        <v>20</v>
      </c>
      <c r="D8" s="4">
        <v>350000</v>
      </c>
      <c r="E8" s="10">
        <v>150000</v>
      </c>
      <c r="F8" s="9">
        <v>332500</v>
      </c>
      <c r="G8" s="9">
        <v>6650000</v>
      </c>
      <c r="H8" s="10">
        <v>4000000</v>
      </c>
      <c r="I8" s="9">
        <v>2650000</v>
      </c>
      <c r="J8"/>
      <c r="K8" s="20">
        <v>6</v>
      </c>
      <c r="L8" s="2" t="s">
        <v>14</v>
      </c>
      <c r="M8" s="3">
        <v>25</v>
      </c>
      <c r="N8" s="3">
        <v>15</v>
      </c>
      <c r="O8" s="3">
        <v>20</v>
      </c>
      <c r="P8" s="12">
        <v>20</v>
      </c>
      <c r="Q8" s="4">
        <v>280000</v>
      </c>
      <c r="R8" s="4">
        <v>350000</v>
      </c>
      <c r="S8" s="22">
        <v>5600000</v>
      </c>
      <c r="T8" s="22">
        <v>7000000</v>
      </c>
    </row>
    <row r="9" spans="1:20" x14ac:dyDescent="0.3">
      <c r="A9" s="8" t="s">
        <v>16</v>
      </c>
      <c r="B9" s="5" t="s">
        <v>0</v>
      </c>
      <c r="C9" s="12">
        <v>55</v>
      </c>
      <c r="D9" s="23"/>
      <c r="E9" s="24"/>
      <c r="F9" s="24"/>
      <c r="G9" s="25"/>
      <c r="H9" s="11">
        <v>148846000</v>
      </c>
      <c r="I9" s="11">
        <v>113200000</v>
      </c>
      <c r="J9"/>
      <c r="K9" s="16" t="s">
        <v>16</v>
      </c>
      <c r="L9" s="21" t="s">
        <v>0</v>
      </c>
      <c r="M9" s="12">
        <v>75</v>
      </c>
      <c r="N9" s="12">
        <v>45</v>
      </c>
      <c r="O9" s="12">
        <v>63</v>
      </c>
      <c r="P9" s="12">
        <v>57</v>
      </c>
      <c r="Q9" s="19">
        <f>SUM(Q3:Q8)</f>
        <v>21880000</v>
      </c>
      <c r="R9" s="19">
        <f>SUM(R3:R8)</f>
        <v>25350000</v>
      </c>
      <c r="S9" s="22">
        <v>150700000</v>
      </c>
      <c r="T9" s="22">
        <v>199500000</v>
      </c>
    </row>
    <row r="12" spans="1:20" ht="15.6" x14ac:dyDescent="0.3">
      <c r="A12" s="7" t="s">
        <v>15</v>
      </c>
      <c r="B12" s="6" t="s">
        <v>1</v>
      </c>
      <c r="C12" s="6" t="s">
        <v>2</v>
      </c>
      <c r="D12" s="6" t="s">
        <v>3</v>
      </c>
      <c r="E12" s="6" t="s">
        <v>4</v>
      </c>
      <c r="F12" s="6" t="s">
        <v>5</v>
      </c>
      <c r="G12" s="6" t="s">
        <v>6</v>
      </c>
      <c r="H12" s="6" t="s">
        <v>7</v>
      </c>
      <c r="I12" s="6" t="s">
        <v>8</v>
      </c>
      <c r="J12" s="13"/>
      <c r="K12" s="17" t="s">
        <v>15</v>
      </c>
      <c r="L12" s="18" t="s">
        <v>1</v>
      </c>
      <c r="M12" s="17" t="s">
        <v>17</v>
      </c>
      <c r="N12" s="17" t="s">
        <v>18</v>
      </c>
      <c r="O12" s="17" t="s">
        <v>19</v>
      </c>
      <c r="P12" s="17" t="s">
        <v>20</v>
      </c>
      <c r="Q12" s="17" t="s">
        <v>21</v>
      </c>
      <c r="R12" s="17" t="s">
        <v>22</v>
      </c>
      <c r="S12" s="17" t="s">
        <v>23</v>
      </c>
      <c r="T12" s="17" t="s">
        <v>24</v>
      </c>
    </row>
    <row r="13" spans="1:20" x14ac:dyDescent="0.3">
      <c r="A13" s="8">
        <v>1</v>
      </c>
      <c r="B13" s="2" t="s">
        <v>9</v>
      </c>
      <c r="C13" s="3">
        <v>5</v>
      </c>
      <c r="D13" s="4">
        <v>8000000</v>
      </c>
      <c r="E13" s="10">
        <v>100000</v>
      </c>
      <c r="F13" s="9">
        <f>D13-E13</f>
        <v>7900000</v>
      </c>
      <c r="G13" s="9">
        <f>F13*C13</f>
        <v>39500000</v>
      </c>
      <c r="H13" s="10">
        <v>30000000</v>
      </c>
      <c r="I13" s="9">
        <f>G13-H13</f>
        <v>9500000</v>
      </c>
      <c r="J13" s="14"/>
      <c r="K13" s="20">
        <v>1</v>
      </c>
      <c r="L13" s="2" t="s">
        <v>9</v>
      </c>
      <c r="M13" s="3">
        <v>8</v>
      </c>
      <c r="N13" s="3">
        <v>5</v>
      </c>
      <c r="O13" s="3">
        <v>7</v>
      </c>
      <c r="P13" s="12">
        <f>M13+N13-O13</f>
        <v>6</v>
      </c>
      <c r="Q13" s="4">
        <v>7000000</v>
      </c>
      <c r="R13" s="4">
        <v>8000000</v>
      </c>
      <c r="S13" s="22">
        <f>P13*Q13</f>
        <v>42000000</v>
      </c>
      <c r="T13">
        <f>(R13-Q13)*O13</f>
        <v>7000000</v>
      </c>
    </row>
    <row r="14" spans="1:20" x14ac:dyDescent="0.3">
      <c r="A14" s="8">
        <v>2</v>
      </c>
      <c r="B14" s="2" t="s">
        <v>10</v>
      </c>
      <c r="C14" s="3">
        <v>8</v>
      </c>
      <c r="D14" s="4">
        <v>4500000</v>
      </c>
      <c r="E14" s="10">
        <v>120000</v>
      </c>
      <c r="F14" s="9">
        <f t="shared" ref="F14:F18" si="0">D14-E14</f>
        <v>4380000</v>
      </c>
      <c r="G14" s="9">
        <f t="shared" ref="G14:G18" si="1">F14*C14</f>
        <v>35040000</v>
      </c>
      <c r="H14" s="10">
        <v>25600000</v>
      </c>
      <c r="I14" s="9">
        <f t="shared" ref="I14:I19" si="2">G14-H14</f>
        <v>9440000</v>
      </c>
      <c r="J14" s="14"/>
      <c r="K14" s="20">
        <v>2</v>
      </c>
      <c r="L14" s="2" t="s">
        <v>10</v>
      </c>
      <c r="M14" s="3">
        <v>12</v>
      </c>
      <c r="N14" s="3">
        <v>6</v>
      </c>
      <c r="O14" s="3">
        <v>10</v>
      </c>
      <c r="P14" s="12">
        <f t="shared" ref="P14:P18" si="3">M14+N14-O14</f>
        <v>8</v>
      </c>
      <c r="Q14" s="4">
        <v>3800000</v>
      </c>
      <c r="R14" s="4">
        <v>4500000</v>
      </c>
      <c r="S14" s="22">
        <f t="shared" ref="S14:S18" si="4">P14*Q14</f>
        <v>30400000</v>
      </c>
      <c r="T14">
        <f t="shared" ref="T14:T18" si="5">(R14-Q14)*O14</f>
        <v>7000000</v>
      </c>
    </row>
    <row r="15" spans="1:20" x14ac:dyDescent="0.3">
      <c r="A15" s="8">
        <v>3</v>
      </c>
      <c r="B15" s="2" t="s">
        <v>11</v>
      </c>
      <c r="C15" s="3">
        <v>12</v>
      </c>
      <c r="D15" s="4">
        <v>2800000</v>
      </c>
      <c r="E15" s="10">
        <v>150000</v>
      </c>
      <c r="F15" s="9">
        <f t="shared" si="0"/>
        <v>2650000</v>
      </c>
      <c r="G15" s="9">
        <f t="shared" si="1"/>
        <v>31800000</v>
      </c>
      <c r="H15" s="10">
        <v>21600000</v>
      </c>
      <c r="I15" s="9">
        <f t="shared" si="2"/>
        <v>10200000</v>
      </c>
      <c r="J15" s="14"/>
      <c r="K15" s="20">
        <v>3</v>
      </c>
      <c r="L15" s="2" t="s">
        <v>11</v>
      </c>
      <c r="M15" s="3">
        <v>15</v>
      </c>
      <c r="N15" s="3">
        <v>10</v>
      </c>
      <c r="O15" s="3">
        <v>13</v>
      </c>
      <c r="P15" s="12">
        <f t="shared" si="3"/>
        <v>12</v>
      </c>
      <c r="Q15" s="4">
        <v>2400000</v>
      </c>
      <c r="R15" s="4">
        <v>2800000</v>
      </c>
      <c r="S15" s="22">
        <f t="shared" si="4"/>
        <v>28800000</v>
      </c>
      <c r="T15">
        <f t="shared" si="5"/>
        <v>5200000</v>
      </c>
    </row>
    <row r="16" spans="1:20" x14ac:dyDescent="0.3">
      <c r="A16" s="8">
        <v>4</v>
      </c>
      <c r="B16" s="2" t="s">
        <v>12</v>
      </c>
      <c r="C16" s="3">
        <v>4</v>
      </c>
      <c r="D16" s="4">
        <v>7500000</v>
      </c>
      <c r="E16" s="10">
        <v>200000</v>
      </c>
      <c r="F16" s="9">
        <f t="shared" si="0"/>
        <v>7300000</v>
      </c>
      <c r="G16" s="9">
        <f t="shared" si="1"/>
        <v>29200000</v>
      </c>
      <c r="H16" s="10">
        <v>23000000</v>
      </c>
      <c r="I16" s="9">
        <f t="shared" si="2"/>
        <v>6200000</v>
      </c>
      <c r="J16" s="14"/>
      <c r="K16" s="20">
        <v>4</v>
      </c>
      <c r="L16" s="2" t="s">
        <v>12</v>
      </c>
      <c r="M16" s="3">
        <v>6</v>
      </c>
      <c r="N16" s="3">
        <v>4</v>
      </c>
      <c r="O16" s="3">
        <v>5</v>
      </c>
      <c r="P16" s="12">
        <f t="shared" si="3"/>
        <v>5</v>
      </c>
      <c r="Q16" s="4">
        <v>6500000</v>
      </c>
      <c r="R16" s="4">
        <v>7500000</v>
      </c>
      <c r="S16" s="22">
        <f t="shared" si="4"/>
        <v>32500000</v>
      </c>
      <c r="T16">
        <f t="shared" si="5"/>
        <v>5000000</v>
      </c>
    </row>
    <row r="17" spans="1:20" x14ac:dyDescent="0.3">
      <c r="A17" s="8">
        <v>5</v>
      </c>
      <c r="B17" s="2" t="s">
        <v>13</v>
      </c>
      <c r="C17" s="3">
        <v>6</v>
      </c>
      <c r="D17" s="4">
        <v>2200000</v>
      </c>
      <c r="E17" s="10">
        <v>250000</v>
      </c>
      <c r="F17" s="9">
        <f t="shared" si="0"/>
        <v>1950000</v>
      </c>
      <c r="G17" s="9">
        <f t="shared" si="1"/>
        <v>11700000</v>
      </c>
      <c r="H17" s="10">
        <v>9000000</v>
      </c>
      <c r="I17" s="9">
        <f t="shared" si="2"/>
        <v>2700000</v>
      </c>
      <c r="J17" s="14"/>
      <c r="K17" s="20">
        <v>5</v>
      </c>
      <c r="L17" s="2" t="s">
        <v>13</v>
      </c>
      <c r="M17" s="3">
        <v>9</v>
      </c>
      <c r="N17" s="3">
        <v>5</v>
      </c>
      <c r="O17" s="3">
        <v>8</v>
      </c>
      <c r="P17" s="12">
        <f t="shared" si="3"/>
        <v>6</v>
      </c>
      <c r="Q17" s="4">
        <v>1900000</v>
      </c>
      <c r="R17" s="4">
        <v>2200000</v>
      </c>
      <c r="S17" s="22">
        <f t="shared" si="4"/>
        <v>11400000</v>
      </c>
      <c r="T17">
        <f t="shared" si="5"/>
        <v>2400000</v>
      </c>
    </row>
    <row r="18" spans="1:20" x14ac:dyDescent="0.3">
      <c r="A18" s="8">
        <v>6</v>
      </c>
      <c r="B18" s="2" t="s">
        <v>14</v>
      </c>
      <c r="C18" s="3">
        <v>20</v>
      </c>
      <c r="D18" s="4">
        <v>350000</v>
      </c>
      <c r="E18" s="10">
        <v>150000</v>
      </c>
      <c r="F18" s="9">
        <f t="shared" si="0"/>
        <v>200000</v>
      </c>
      <c r="G18" s="9">
        <f t="shared" si="1"/>
        <v>4000000</v>
      </c>
      <c r="H18" s="10">
        <v>4000000</v>
      </c>
      <c r="I18" s="9">
        <f t="shared" si="2"/>
        <v>0</v>
      </c>
      <c r="J18" s="14"/>
      <c r="K18" s="20">
        <v>6</v>
      </c>
      <c r="L18" s="2" t="s">
        <v>14</v>
      </c>
      <c r="M18" s="3">
        <v>25</v>
      </c>
      <c r="N18" s="3">
        <v>15</v>
      </c>
      <c r="O18" s="3">
        <v>20</v>
      </c>
      <c r="P18" s="12">
        <f t="shared" si="3"/>
        <v>20</v>
      </c>
      <c r="Q18" s="4">
        <v>280000</v>
      </c>
      <c r="R18" s="4">
        <v>350000</v>
      </c>
      <c r="S18" s="22">
        <f t="shared" si="4"/>
        <v>5600000</v>
      </c>
      <c r="T18">
        <f t="shared" si="5"/>
        <v>1400000</v>
      </c>
    </row>
    <row r="19" spans="1:20" x14ac:dyDescent="0.3">
      <c r="A19" s="8" t="s">
        <v>16</v>
      </c>
      <c r="B19" s="5" t="s">
        <v>0</v>
      </c>
      <c r="C19" s="12">
        <f>C13+C14+C15+C16+C17+C18</f>
        <v>55</v>
      </c>
      <c r="D19" s="23"/>
      <c r="E19" s="24"/>
      <c r="F19" s="24"/>
      <c r="G19" s="25"/>
      <c r="H19" s="11">
        <f>H13+H14++H15+H16+H17+H18</f>
        <v>113200000</v>
      </c>
      <c r="I19" s="11">
        <f>I13+I14++I15+I16+I17+I18</f>
        <v>38040000</v>
      </c>
      <c r="J19" s="15"/>
      <c r="K19" s="16" t="s">
        <v>16</v>
      </c>
      <c r="L19" s="21" t="s">
        <v>0</v>
      </c>
      <c r="M19" s="12"/>
      <c r="N19" s="12"/>
      <c r="O19" s="12"/>
      <c r="P19" s="12"/>
      <c r="Q19" s="19"/>
      <c r="R19" s="19"/>
      <c r="S19" s="22"/>
      <c r="T19" s="22"/>
    </row>
  </sheetData>
  <mergeCells count="2">
    <mergeCell ref="D9:G9"/>
    <mergeCell ref="D19:G19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Do'kon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2026-09-29T07:57:27Z</dcterms:modified>
</cp:coreProperties>
</file>